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es mich!" sheetId="1" r:id="rId5"/>
    <sheet state="visible" name="Beispiel Kalkulation BRUTTO" sheetId="2" r:id="rId6"/>
    <sheet state="visible" name="Beispiel Kalkulation NETTO" sheetId="3" r:id="rId7"/>
    <sheet state="visible" name="Kalkulation BRUTTO" sheetId="4" r:id="rId8"/>
    <sheet state="visible" name="Kalkulation NETTO" sheetId="5" r:id="rId9"/>
  </sheets>
  <definedNames>
    <definedName hidden="1" localSheetId="0" name="_xlnm._FilterDatabase">'Lies mich!'!$A$2:$A$999</definedName>
    <definedName hidden="1" localSheetId="1" name="_xlnm._FilterDatabase">'Beispiel Kalkulation BRUTTO'!$A$1:$A$998</definedName>
    <definedName hidden="1" localSheetId="2" name="_xlnm._FilterDatabase">'Beispiel Kalkulation NETTO'!$A$1:$A$998</definedName>
    <definedName hidden="1" localSheetId="3" name="_xlnm._FilterDatabase">'Kalkulation BRUTTO'!$A$1:$A$998</definedName>
    <definedName hidden="1" localSheetId="4" name="_xlnm._FilterDatabase">'Kalkulation NETTO'!$A$1:$A$998</definedName>
  </definedNames>
  <calcPr/>
</workbook>
</file>

<file path=xl/sharedStrings.xml><?xml version="1.0" encoding="utf-8"?>
<sst xmlns="http://schemas.openxmlformats.org/spreadsheetml/2006/main" count="241" uniqueCount="71">
  <si>
    <t>In diesem Bereich der Kalkulation können Sie Ihre Kosten eintragen. Beachten Sie die bereits ausgefüllten Beispiel-Kalkulationen. Suchen Sie sich dann die passende Tabelle aus. "BRUTTO" wenn Sie die Kleinunternehmerregelung anwenden. Ansonsten die "NETTO" Tabelle. Über die eingefügte Filterfunktion können Sie sich die jeweiligen Posten wie Allgemeinkosten oder Fahrzeugkosten separat anzeigen lassen.</t>
  </si>
  <si>
    <t>Hier nur in den gelb markierten Zellen Änderungen vornehmen!! Sollten Sie versehentlich eine andere Zelle geändert haben, schließen Sie die Tabelle ohne diese dabei zu speichern.</t>
  </si>
  <si>
    <t>Kalkulation</t>
  </si>
  <si>
    <t>Kosten gesamt:</t>
  </si>
  <si>
    <t>Position:</t>
  </si>
  <si>
    <t>Summe:</t>
  </si>
  <si>
    <t>Beschreibung:</t>
  </si>
  <si>
    <t>Stationär:</t>
  </si>
  <si>
    <t>Mobil:</t>
  </si>
  <si>
    <t>Termine / Monat:</t>
  </si>
  <si>
    <t>Taktung:</t>
  </si>
  <si>
    <t>Stunde</t>
  </si>
  <si>
    <t>Preis stationär:</t>
  </si>
  <si>
    <t>Preis mobil:</t>
  </si>
  <si>
    <t>Einnahmen p.a / § 19 UStG?</t>
  </si>
  <si>
    <t>Ertrag vor Steuer / Monat:</t>
  </si>
  <si>
    <t>Ertrag vor Steuer p.a:</t>
  </si>
  <si>
    <t>Arbeitsstunden / Monat:</t>
  </si>
  <si>
    <t>Ertrag vor Steuer / Stunde:</t>
  </si>
  <si>
    <t>Stundenfaktor:</t>
  </si>
  <si>
    <t>Allgemeinkosten</t>
  </si>
  <si>
    <t>Raumkosten</t>
  </si>
  <si>
    <t>Personalkosten</t>
  </si>
  <si>
    <t>Materialkosten</t>
  </si>
  <si>
    <t>Fahrzeugkosten</t>
  </si>
  <si>
    <t>Alle Beträge inkl. MwSt. angeben!</t>
  </si>
  <si>
    <t>Haftpflichtversicherung</t>
  </si>
  <si>
    <t>Betrag gerundet, Zahlung jährlich</t>
  </si>
  <si>
    <t>HWK</t>
  </si>
  <si>
    <t>Berufsgenossenschaft</t>
  </si>
  <si>
    <t>Bank</t>
  </si>
  <si>
    <t>Kontoführung</t>
  </si>
  <si>
    <t>Steuerberatung</t>
  </si>
  <si>
    <t>Bürobedarf</t>
  </si>
  <si>
    <t>Geschätzt nach bisherigem Aufwand</t>
  </si>
  <si>
    <t>Homepage</t>
  </si>
  <si>
    <t>Bewirtungskosten</t>
  </si>
  <si>
    <t>Wasser, Kaffe</t>
  </si>
  <si>
    <t>PKV + Pflege</t>
  </si>
  <si>
    <t>Private Rente</t>
  </si>
  <si>
    <t xml:space="preserve">Rücklagen </t>
  </si>
  <si>
    <t>Miete</t>
  </si>
  <si>
    <t>anteilig</t>
  </si>
  <si>
    <t>Heizkosten</t>
  </si>
  <si>
    <t>Wasser</t>
  </si>
  <si>
    <t>Strom</t>
  </si>
  <si>
    <t>Reinigungskosten</t>
  </si>
  <si>
    <t>Sachversicherung</t>
  </si>
  <si>
    <t>GEZ</t>
  </si>
  <si>
    <t>Betrag gerundet, Zahlung erfolgt 1/4 jährlich</t>
  </si>
  <si>
    <t>Für Renovierung &amp; Inventar</t>
  </si>
  <si>
    <t>Lohn inkl. SV</t>
  </si>
  <si>
    <t>Verbrauchsmaterial</t>
  </si>
  <si>
    <t>Rücklagen</t>
  </si>
  <si>
    <t>Wiederbeschaffung Instrumente &amp; Geräte</t>
  </si>
  <si>
    <t>Leasing</t>
  </si>
  <si>
    <t>Nutzung geschätzt</t>
  </si>
  <si>
    <t>Wartung</t>
  </si>
  <si>
    <t>Steuer</t>
  </si>
  <si>
    <t>Versicherung</t>
  </si>
  <si>
    <t>Tanken</t>
  </si>
  <si>
    <t>Alle Beträge exkl. MwSt. angeben!</t>
  </si>
  <si>
    <t>brutto</t>
  </si>
  <si>
    <t>Buchhaltung monatlich</t>
  </si>
  <si>
    <t>Ertrag vor Steuer:</t>
  </si>
  <si>
    <t>- Std. Ma.</t>
  </si>
  <si>
    <t xml:space="preserve">Alle </t>
  </si>
  <si>
    <t>Kaltmiete</t>
  </si>
  <si>
    <t>Firma Putzteufel</t>
  </si>
  <si>
    <t>603,00€ Lohn + 187,00€</t>
  </si>
  <si>
    <t>10.000km / Jahr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</si>
</sst>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1]"/>
  </numFmts>
  <fonts count="11">
    <font>
      <sz val="10.0"/>
      <color rgb="FF000000"/>
      <name val="Arial"/>
      <scheme val="minor"/>
    </font>
    <font>
      <b/>
      <sz val="11.0"/>
      <color rgb="FFFF0000"/>
      <name val="&quot;Google Sans&quot;"/>
    </font>
    <font>
      <sz val="20.0"/>
      <color theme="1"/>
      <name val="Arial"/>
      <scheme val="minor"/>
    </font>
    <font>
      <color theme="1"/>
      <name val="Arial"/>
      <scheme val="minor"/>
    </font>
    <font>
      <b/>
      <sz val="13.0"/>
      <color rgb="FFFF0000"/>
      <name val="Arial"/>
      <scheme val="minor"/>
    </font>
    <font>
      <sz val="13.0"/>
      <color theme="1"/>
      <name val="Arial"/>
      <scheme val="minor"/>
    </font>
    <font>
      <b/>
      <sz val="13.0"/>
      <color theme="1"/>
      <name val="Arial"/>
      <scheme val="minor"/>
    </font>
    <font>
      <color rgb="FFFFFFFF"/>
      <name val="Arial"/>
      <scheme val="minor"/>
    </font>
    <font>
      <color rgb="FF000000"/>
      <name val="Arial"/>
      <scheme val="minor"/>
    </font>
    <font>
      <color theme="0"/>
      <name val="Arial"/>
      <scheme val="minor"/>
    </font>
    <font>
      <b/>
      <color theme="0"/>
      <name val="Arial"/>
      <scheme val="minor"/>
    </font>
  </fonts>
  <fills count="11">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CCCCCC"/>
        <bgColor rgb="FFCCCCCC"/>
      </patternFill>
    </fill>
    <fill>
      <patternFill patternType="solid">
        <fgColor rgb="FFEA9999"/>
        <bgColor rgb="FFEA9999"/>
      </patternFill>
    </fill>
    <fill>
      <patternFill patternType="solid">
        <fgColor theme="7"/>
        <bgColor theme="7"/>
      </patternFill>
    </fill>
    <fill>
      <patternFill patternType="solid">
        <fgColor rgb="FFF9CB9C"/>
        <bgColor rgb="FFF9CB9C"/>
      </patternFill>
    </fill>
    <fill>
      <patternFill patternType="solid">
        <fgColor rgb="FFB6D7A8"/>
        <bgColor rgb="FFB6D7A8"/>
      </patternFill>
    </fill>
    <fill>
      <patternFill patternType="solid">
        <fgColor rgb="FFA4C2F4"/>
        <bgColor rgb="FFA4C2F4"/>
      </patternFill>
    </fill>
    <fill>
      <patternFill patternType="solid">
        <fgColor rgb="FFD5A6BD"/>
        <bgColor rgb="FFD5A6BD"/>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2" fontId="1" numFmtId="0" xfId="0" applyAlignment="1" applyFill="1" applyFont="1">
      <alignment readingOrder="0" shrinkToFit="0" wrapText="1"/>
    </xf>
    <xf borderId="0" fillId="3" fontId="1" numFmtId="0" xfId="0" applyAlignment="1" applyFill="1" applyFont="1">
      <alignment readingOrder="0" shrinkToFit="0" vertical="top" wrapText="1"/>
    </xf>
    <xf borderId="0" fillId="0" fontId="2" numFmtId="0" xfId="0" applyAlignment="1" applyFont="1">
      <alignment readingOrder="0"/>
    </xf>
    <xf borderId="0" fillId="4" fontId="3" numFmtId="0" xfId="0" applyAlignment="1" applyFill="1" applyFont="1">
      <alignment readingOrder="0"/>
    </xf>
    <xf borderId="0" fillId="4" fontId="3" numFmtId="164" xfId="0" applyFont="1" applyNumberFormat="1"/>
    <xf borderId="0" fillId="0" fontId="4" numFmtId="0" xfId="0" applyAlignment="1" applyFont="1">
      <alignment readingOrder="0"/>
    </xf>
    <xf borderId="1" fillId="0" fontId="5" numFmtId="0" xfId="0" applyAlignment="1" applyBorder="1" applyFont="1">
      <alignment readingOrder="0"/>
    </xf>
    <xf borderId="0" fillId="0" fontId="6" numFmtId="0" xfId="0" applyAlignment="1" applyFont="1">
      <alignment readingOrder="0"/>
    </xf>
    <xf borderId="0" fillId="0" fontId="6" numFmtId="0" xfId="0" applyFont="1"/>
    <xf borderId="1" fillId="5" fontId="3" numFmtId="0" xfId="0" applyAlignment="1" applyBorder="1" applyFill="1" applyFont="1">
      <alignment readingOrder="0"/>
    </xf>
    <xf borderId="1" fillId="5" fontId="3" numFmtId="164" xfId="0" applyAlignment="1" applyBorder="1" applyFont="1" applyNumberFormat="1">
      <alignment readingOrder="0"/>
    </xf>
    <xf borderId="0" fillId="3" fontId="3" numFmtId="0" xfId="0" applyAlignment="1" applyFont="1">
      <alignment readingOrder="0"/>
    </xf>
    <xf borderId="0" fillId="6" fontId="7" numFmtId="0" xfId="0" applyAlignment="1" applyFill="1" applyFont="1">
      <alignment readingOrder="0"/>
    </xf>
    <xf borderId="0" fillId="3" fontId="8" numFmtId="164" xfId="0" applyAlignment="1" applyFont="1" applyNumberFormat="1">
      <alignment readingOrder="0"/>
    </xf>
    <xf borderId="0" fillId="0" fontId="7" numFmtId="0" xfId="0" applyFont="1"/>
    <xf borderId="1" fillId="5" fontId="3" numFmtId="0" xfId="0" applyBorder="1" applyFont="1"/>
    <xf borderId="0" fillId="6" fontId="9" numFmtId="164" xfId="0" applyFont="1" applyNumberFormat="1"/>
    <xf borderId="0" fillId="6" fontId="10" numFmtId="0" xfId="0" applyFont="1"/>
    <xf borderId="0" fillId="0" fontId="7" numFmtId="164" xfId="0" applyAlignment="1" applyFont="1" applyNumberFormat="1">
      <alignment readingOrder="0"/>
    </xf>
    <xf borderId="0" fillId="6" fontId="7" numFmtId="164" xfId="0" applyAlignment="1" applyFont="1" applyNumberFormat="1">
      <alignment readingOrder="0"/>
    </xf>
    <xf borderId="0" fillId="6" fontId="7" numFmtId="164" xfId="0" applyFont="1" applyNumberFormat="1"/>
    <xf borderId="0" fillId="6" fontId="7" numFmtId="0" xfId="0" applyFont="1"/>
    <xf borderId="0" fillId="6" fontId="9" numFmtId="0" xfId="0" applyAlignment="1" applyFont="1">
      <alignment readingOrder="0"/>
    </xf>
    <xf borderId="1" fillId="7" fontId="3" numFmtId="0" xfId="0" applyAlignment="1" applyBorder="1" applyFill="1" applyFont="1">
      <alignment readingOrder="0"/>
    </xf>
    <xf borderId="1" fillId="7" fontId="3" numFmtId="164" xfId="0" applyAlignment="1" applyBorder="1" applyFont="1" applyNumberFormat="1">
      <alignment readingOrder="0"/>
    </xf>
    <xf borderId="1" fillId="8" fontId="3" numFmtId="0" xfId="0" applyAlignment="1" applyBorder="1" applyFill="1" applyFont="1">
      <alignment readingOrder="0"/>
    </xf>
    <xf borderId="1" fillId="8" fontId="3" numFmtId="164" xfId="0" applyAlignment="1" applyBorder="1" applyFont="1" applyNumberFormat="1">
      <alignment readingOrder="0"/>
    </xf>
    <xf borderId="1" fillId="9" fontId="3" numFmtId="0" xfId="0" applyAlignment="1" applyBorder="1" applyFill="1" applyFont="1">
      <alignment readingOrder="0"/>
    </xf>
    <xf borderId="1" fillId="9" fontId="3" numFmtId="164" xfId="0" applyAlignment="1" applyBorder="1" applyFont="1" applyNumberFormat="1">
      <alignment readingOrder="0"/>
    </xf>
    <xf borderId="1" fillId="7" fontId="3" numFmtId="0" xfId="0" applyBorder="1" applyFont="1"/>
    <xf borderId="1" fillId="10" fontId="3" numFmtId="0" xfId="0" applyAlignment="1" applyBorder="1" applyFill="1" applyFont="1">
      <alignment readingOrder="0"/>
    </xf>
    <xf borderId="1" fillId="10" fontId="3" numFmtId="164" xfId="0" applyAlignment="1" applyBorder="1" applyFont="1" applyNumberFormat="1">
      <alignment readingOrder="0"/>
    </xf>
    <xf borderId="1" fillId="8" fontId="3" numFmtId="0" xfId="0" applyBorder="1" applyFont="1"/>
    <xf borderId="1" fillId="9" fontId="3" numFmtId="0" xfId="0" applyBorder="1" applyFont="1"/>
    <xf borderId="0" fillId="6" fontId="9"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0"/>
    <col customWidth="1" min="3" max="3" width="34.13"/>
    <col customWidth="1" min="4" max="4" width="0.75"/>
    <col customWidth="1" min="5" max="5" width="23.63"/>
    <col customWidth="1" min="6" max="6" width="10.13"/>
    <col customWidth="1" min="7" max="7" width="6.88"/>
    <col customWidth="1" min="8" max="8" width="14.5"/>
    <col customWidth="1" min="9" max="9" width="8.25"/>
    <col customWidth="1" min="10" max="10" width="6.88"/>
  </cols>
  <sheetData>
    <row r="1" ht="87.0" customHeight="1">
      <c r="A1" s="1" t="s">
        <v>0</v>
      </c>
      <c r="E1" s="2" t="s">
        <v>1</v>
      </c>
    </row>
    <row r="2">
      <c r="A2" s="3" t="s">
        <v>2</v>
      </c>
      <c r="E2" s="4" t="s">
        <v>3</v>
      </c>
      <c r="F2" s="5">
        <f>SUM(B4:B35)</f>
        <v>0</v>
      </c>
      <c r="G2" s="6"/>
    </row>
    <row r="3">
      <c r="A3" s="7" t="s">
        <v>4</v>
      </c>
      <c r="B3" s="7" t="s">
        <v>5</v>
      </c>
      <c r="C3" s="7" t="s">
        <v>6</v>
      </c>
      <c r="E3" s="8" t="s">
        <v>7</v>
      </c>
      <c r="F3" s="9"/>
      <c r="G3" s="9"/>
      <c r="H3" s="8" t="s">
        <v>8</v>
      </c>
    </row>
    <row r="4">
      <c r="A4" s="10"/>
      <c r="B4" s="11"/>
      <c r="C4" s="10"/>
      <c r="E4" s="4" t="s">
        <v>9</v>
      </c>
      <c r="F4" s="12">
        <v>50.0</v>
      </c>
      <c r="G4" s="4"/>
      <c r="H4" s="4" t="s">
        <v>9</v>
      </c>
      <c r="I4" s="12">
        <v>8.0</v>
      </c>
    </row>
    <row r="5">
      <c r="A5" s="10"/>
      <c r="B5" s="11"/>
      <c r="C5" s="10"/>
      <c r="E5" s="4" t="s">
        <v>10</v>
      </c>
      <c r="F5" s="12">
        <v>0.75</v>
      </c>
      <c r="G5" s="4" t="s">
        <v>11</v>
      </c>
      <c r="H5" s="4" t="s">
        <v>10</v>
      </c>
      <c r="I5" s="12">
        <v>1.0</v>
      </c>
      <c r="J5" s="4" t="s">
        <v>11</v>
      </c>
    </row>
    <row r="6">
      <c r="A6" s="10"/>
      <c r="B6" s="11"/>
      <c r="C6" s="10"/>
    </row>
    <row r="7">
      <c r="A7" s="10"/>
      <c r="B7" s="11"/>
      <c r="C7" s="10"/>
      <c r="E7" s="13" t="s">
        <v>12</v>
      </c>
      <c r="F7" s="14">
        <v>35.0</v>
      </c>
      <c r="G7" s="15"/>
      <c r="H7" s="13" t="s">
        <v>13</v>
      </c>
      <c r="I7" s="14">
        <v>41.0</v>
      </c>
    </row>
    <row r="8">
      <c r="A8" s="10"/>
      <c r="B8" s="11"/>
      <c r="C8" s="16"/>
      <c r="E8" s="13" t="s">
        <v>14</v>
      </c>
      <c r="F8" s="17">
        <f>((F4*F7)+(I4*I7))*12</f>
        <v>24936</v>
      </c>
      <c r="G8" s="18" t="str">
        <f>IF((F8&lt;25000), "JA", "NEIN")</f>
        <v>JA</v>
      </c>
      <c r="H8" s="15"/>
      <c r="I8" s="19"/>
    </row>
    <row r="9">
      <c r="A9" s="10"/>
      <c r="B9" s="11"/>
      <c r="C9" s="10"/>
      <c r="E9" s="13" t="s">
        <v>15</v>
      </c>
      <c r="F9" s="20">
        <f>(F4*F7)+(I4*I7)-(F2)</f>
        <v>2078</v>
      </c>
      <c r="G9" s="15"/>
      <c r="H9" s="15"/>
      <c r="I9" s="15"/>
    </row>
    <row r="10">
      <c r="A10" s="10"/>
      <c r="B10" s="11"/>
      <c r="C10" s="16"/>
      <c r="E10" s="13" t="s">
        <v>16</v>
      </c>
      <c r="F10" s="21">
        <f>F9*12</f>
        <v>24936</v>
      </c>
      <c r="G10" s="15"/>
      <c r="H10" s="15"/>
      <c r="I10" s="15"/>
    </row>
    <row r="11">
      <c r="A11" s="10"/>
      <c r="B11" s="11"/>
      <c r="C11" s="10"/>
      <c r="H11" s="15"/>
      <c r="I11" s="15"/>
    </row>
    <row r="12">
      <c r="A12" s="10"/>
      <c r="B12" s="11"/>
      <c r="C12" s="16"/>
      <c r="E12" s="13" t="s">
        <v>17</v>
      </c>
      <c r="F12" s="22">
        <f>(F4*F5)+I4</f>
        <v>45.5</v>
      </c>
      <c r="G12" s="15"/>
      <c r="H12" s="15"/>
      <c r="I12" s="15"/>
    </row>
    <row r="13">
      <c r="A13" s="10"/>
      <c r="B13" s="11"/>
      <c r="C13" s="16"/>
      <c r="E13" s="13" t="s">
        <v>18</v>
      </c>
      <c r="F13" s="21">
        <f>F9/F12</f>
        <v>45.67032967</v>
      </c>
      <c r="G13" s="15"/>
      <c r="H13" s="15"/>
      <c r="I13" s="15"/>
    </row>
    <row r="14">
      <c r="A14" s="10"/>
      <c r="B14" s="11"/>
      <c r="C14" s="16"/>
      <c r="E14" s="23" t="s">
        <v>19</v>
      </c>
      <c r="F14" s="17">
        <f>F8/12/(F12)</f>
        <v>45.67032967</v>
      </c>
    </row>
    <row r="15">
      <c r="A15" s="24"/>
      <c r="B15" s="25"/>
      <c r="C15" s="24"/>
      <c r="E15" s="10" t="s">
        <v>20</v>
      </c>
      <c r="F15" s="11">
        <f>SUM(B4:B14)</f>
        <v>0</v>
      </c>
    </row>
    <row r="16">
      <c r="A16" s="24"/>
      <c r="B16" s="25"/>
      <c r="C16" s="24"/>
      <c r="E16" s="24" t="s">
        <v>21</v>
      </c>
      <c r="F16" s="25">
        <f>SUM(B15:B23)</f>
        <v>0</v>
      </c>
    </row>
    <row r="17">
      <c r="A17" s="24"/>
      <c r="B17" s="25"/>
      <c r="C17" s="24"/>
      <c r="E17" s="26" t="s">
        <v>22</v>
      </c>
      <c r="F17" s="27">
        <f>SUM(B24:B26)</f>
        <v>0</v>
      </c>
    </row>
    <row r="18">
      <c r="A18" s="24"/>
      <c r="B18" s="25"/>
      <c r="C18" s="24"/>
      <c r="E18" s="28" t="s">
        <v>23</v>
      </c>
      <c r="F18" s="29">
        <f>SUM(B27:B29)</f>
        <v>0</v>
      </c>
    </row>
    <row r="19">
      <c r="A19" s="24"/>
      <c r="B19" s="25"/>
      <c r="C19" s="30"/>
      <c r="E19" s="31" t="s">
        <v>24</v>
      </c>
      <c r="F19" s="32">
        <f>SUM(B30:B35)</f>
        <v>0</v>
      </c>
    </row>
    <row r="20">
      <c r="A20" s="24"/>
      <c r="B20" s="25"/>
      <c r="C20" s="24"/>
    </row>
    <row r="21">
      <c r="A21" s="24"/>
      <c r="B21" s="25"/>
      <c r="C21" s="24"/>
    </row>
    <row r="22">
      <c r="A22" s="24"/>
      <c r="B22" s="25"/>
      <c r="C22" s="24"/>
    </row>
    <row r="23">
      <c r="A23" s="30"/>
      <c r="B23" s="25"/>
      <c r="C23" s="30"/>
    </row>
    <row r="24">
      <c r="A24" s="26"/>
      <c r="B24" s="27"/>
      <c r="C24" s="33"/>
    </row>
    <row r="25">
      <c r="A25" s="26"/>
      <c r="B25" s="27"/>
      <c r="C25" s="33"/>
    </row>
    <row r="26">
      <c r="A26" s="33"/>
      <c r="B26" s="27"/>
      <c r="C26" s="33"/>
    </row>
    <row r="27">
      <c r="A27" s="28"/>
      <c r="B27" s="29"/>
      <c r="C27" s="28"/>
    </row>
    <row r="28">
      <c r="A28" s="28"/>
      <c r="B28" s="29"/>
      <c r="C28" s="28"/>
    </row>
    <row r="29">
      <c r="A29" s="34"/>
      <c r="B29" s="29"/>
      <c r="C29" s="34"/>
    </row>
    <row r="30">
      <c r="A30" s="31"/>
      <c r="B30" s="32"/>
      <c r="C30" s="31"/>
    </row>
    <row r="31">
      <c r="A31" s="31"/>
      <c r="B31" s="32"/>
      <c r="C31" s="31"/>
    </row>
    <row r="32">
      <c r="A32" s="31"/>
      <c r="B32" s="32"/>
      <c r="C32" s="31"/>
    </row>
    <row r="33">
      <c r="A33" s="31"/>
      <c r="B33" s="32"/>
      <c r="C33" s="31"/>
    </row>
    <row r="34">
      <c r="A34" s="31"/>
      <c r="B34" s="32"/>
      <c r="C34" s="31"/>
    </row>
    <row r="35">
      <c r="A35" s="31"/>
      <c r="B35" s="32"/>
      <c r="C35" s="31"/>
    </row>
  </sheetData>
  <autoFilter ref="$A$2:$A$999"/>
  <mergeCells count="2">
    <mergeCell ref="A1:C1"/>
    <mergeCell ref="E1:J1"/>
  </mergeCells>
  <conditionalFormatting sqref="D14:D999">
    <cfRule type="notContainsBlanks" dxfId="0" priority="1">
      <formula>LEN(TRIM(D14))&gt;0</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0"/>
    <col customWidth="1" min="3" max="3" width="38.88"/>
    <col customWidth="1" min="4" max="4" width="0.75"/>
    <col customWidth="1" min="5" max="5" width="23.63"/>
    <col customWidth="1" min="6" max="6" width="10.13"/>
    <col customWidth="1" min="7" max="7" width="6.88"/>
    <col customWidth="1" min="8" max="8" width="14.5"/>
    <col customWidth="1" min="9" max="9" width="8.25"/>
    <col customWidth="1" min="10" max="10" width="6.88"/>
  </cols>
  <sheetData>
    <row r="1">
      <c r="A1" s="3" t="s">
        <v>2</v>
      </c>
      <c r="B1" s="3" t="s">
        <v>25</v>
      </c>
      <c r="E1" s="4" t="s">
        <v>3</v>
      </c>
      <c r="F1" s="5">
        <f>SUM(B3:B34)</f>
        <v>724.6</v>
      </c>
    </row>
    <row r="2">
      <c r="A2" s="7" t="s">
        <v>4</v>
      </c>
      <c r="B2" s="7" t="s">
        <v>5</v>
      </c>
      <c r="C2" s="7" t="s">
        <v>6</v>
      </c>
      <c r="E2" s="8" t="s">
        <v>7</v>
      </c>
      <c r="F2" s="9"/>
      <c r="G2" s="9"/>
      <c r="H2" s="8" t="s">
        <v>8</v>
      </c>
    </row>
    <row r="3">
      <c r="A3" s="10" t="s">
        <v>26</v>
      </c>
      <c r="B3" s="11">
        <v>8.0</v>
      </c>
      <c r="C3" s="10" t="s">
        <v>27</v>
      </c>
      <c r="E3" s="4" t="s">
        <v>9</v>
      </c>
      <c r="F3" s="12">
        <v>50.0</v>
      </c>
      <c r="G3" s="4"/>
      <c r="H3" s="4" t="s">
        <v>9</v>
      </c>
      <c r="I3" s="12">
        <v>8.0</v>
      </c>
    </row>
    <row r="4">
      <c r="A4" s="10" t="s">
        <v>28</v>
      </c>
      <c r="B4" s="11">
        <v>25.0</v>
      </c>
      <c r="C4" s="10" t="s">
        <v>27</v>
      </c>
      <c r="E4" s="4" t="s">
        <v>10</v>
      </c>
      <c r="F4" s="12">
        <v>0.75</v>
      </c>
      <c r="G4" s="4" t="s">
        <v>11</v>
      </c>
      <c r="H4" s="4" t="s">
        <v>10</v>
      </c>
      <c r="I4" s="12">
        <v>1.0</v>
      </c>
      <c r="J4" s="4" t="s">
        <v>11</v>
      </c>
    </row>
    <row r="5">
      <c r="A5" s="10" t="s">
        <v>29</v>
      </c>
      <c r="B5" s="11"/>
      <c r="C5" s="16"/>
    </row>
    <row r="6">
      <c r="A6" s="10" t="s">
        <v>30</v>
      </c>
      <c r="B6" s="11">
        <v>25.0</v>
      </c>
      <c r="C6" s="10" t="s">
        <v>31</v>
      </c>
      <c r="E6" s="13" t="s">
        <v>12</v>
      </c>
      <c r="F6" s="14">
        <v>35.0</v>
      </c>
      <c r="G6" s="15"/>
      <c r="H6" s="13" t="s">
        <v>13</v>
      </c>
      <c r="I6" s="14">
        <v>41.0</v>
      </c>
    </row>
    <row r="7">
      <c r="A7" s="10" t="s">
        <v>32</v>
      </c>
      <c r="B7" s="11">
        <v>30.0</v>
      </c>
      <c r="C7" s="16"/>
      <c r="E7" s="13" t="s">
        <v>14</v>
      </c>
      <c r="F7" s="17">
        <f>((F3*F6)+(I3*I6))*12</f>
        <v>24936</v>
      </c>
      <c r="G7" s="18" t="str">
        <f>IF((F7&lt;25000), "JA", "NEIN")</f>
        <v>JA</v>
      </c>
      <c r="H7" s="15"/>
      <c r="I7" s="19"/>
    </row>
    <row r="8">
      <c r="A8" s="10" t="s">
        <v>33</v>
      </c>
      <c r="B8" s="11">
        <v>5.0</v>
      </c>
      <c r="C8" s="10" t="s">
        <v>34</v>
      </c>
      <c r="E8" s="13" t="s">
        <v>15</v>
      </c>
      <c r="F8" s="20">
        <f>(F3*F6)+(I3*I6)-(F1)</f>
        <v>1353.4</v>
      </c>
      <c r="G8" s="15"/>
      <c r="H8" s="15"/>
      <c r="I8" s="15"/>
    </row>
    <row r="9">
      <c r="A9" s="10" t="s">
        <v>35</v>
      </c>
      <c r="B9" s="11">
        <v>5.0</v>
      </c>
      <c r="C9" s="16"/>
      <c r="E9" s="13" t="s">
        <v>16</v>
      </c>
      <c r="F9" s="21">
        <f>F8*12</f>
        <v>16240.8</v>
      </c>
      <c r="G9" s="15"/>
      <c r="H9" s="15"/>
      <c r="I9" s="15"/>
    </row>
    <row r="10">
      <c r="A10" s="10" t="s">
        <v>36</v>
      </c>
      <c r="B10" s="11">
        <v>30.0</v>
      </c>
      <c r="C10" s="10" t="s">
        <v>37</v>
      </c>
      <c r="H10" s="15"/>
      <c r="I10" s="15"/>
    </row>
    <row r="11">
      <c r="A11" s="10" t="s">
        <v>38</v>
      </c>
      <c r="B11" s="11"/>
      <c r="C11" s="16"/>
      <c r="E11" s="13" t="s">
        <v>17</v>
      </c>
      <c r="F11" s="22">
        <f>(F3*F4)+I3</f>
        <v>45.5</v>
      </c>
      <c r="G11" s="15"/>
      <c r="H11" s="15"/>
      <c r="I11" s="15"/>
    </row>
    <row r="12">
      <c r="A12" s="10" t="s">
        <v>39</v>
      </c>
      <c r="B12" s="11">
        <v>250.0</v>
      </c>
      <c r="C12" s="16"/>
      <c r="E12" s="13" t="s">
        <v>18</v>
      </c>
      <c r="F12" s="21">
        <f>F8/F11</f>
        <v>29.74505495</v>
      </c>
      <c r="G12" s="15"/>
      <c r="H12" s="15"/>
      <c r="I12" s="15"/>
    </row>
    <row r="13">
      <c r="A13" s="10" t="s">
        <v>40</v>
      </c>
      <c r="B13" s="11">
        <v>20.0</v>
      </c>
      <c r="C13" s="16"/>
      <c r="E13" s="23" t="s">
        <v>19</v>
      </c>
      <c r="F13" s="17">
        <f>F7/12/(F11)</f>
        <v>45.67032967</v>
      </c>
    </row>
    <row r="14">
      <c r="A14" s="24" t="s">
        <v>41</v>
      </c>
      <c r="B14" s="25">
        <v>100.0</v>
      </c>
      <c r="C14" s="24" t="s">
        <v>42</v>
      </c>
      <c r="E14" s="10" t="s">
        <v>20</v>
      </c>
      <c r="F14" s="11">
        <f>SUM(B3:B13)</f>
        <v>398</v>
      </c>
    </row>
    <row r="15">
      <c r="A15" s="24" t="s">
        <v>43</v>
      </c>
      <c r="B15" s="25">
        <v>20.0</v>
      </c>
      <c r="C15" s="24" t="s">
        <v>42</v>
      </c>
      <c r="E15" s="24" t="s">
        <v>21</v>
      </c>
      <c r="F15" s="25">
        <f>SUM(B14:B22)</f>
        <v>171.6</v>
      </c>
    </row>
    <row r="16">
      <c r="A16" s="24" t="s">
        <v>44</v>
      </c>
      <c r="B16" s="25">
        <v>10.0</v>
      </c>
      <c r="C16" s="24" t="s">
        <v>42</v>
      </c>
      <c r="E16" s="26" t="s">
        <v>22</v>
      </c>
      <c r="F16" s="27">
        <f>SUM(B23:B25)</f>
        <v>0</v>
      </c>
    </row>
    <row r="17">
      <c r="A17" s="24" t="s">
        <v>45</v>
      </c>
      <c r="B17" s="25">
        <v>20.0</v>
      </c>
      <c r="C17" s="24" t="s">
        <v>42</v>
      </c>
      <c r="E17" s="28" t="s">
        <v>23</v>
      </c>
      <c r="F17" s="29">
        <f>SUM(B26:B28)</f>
        <v>70</v>
      </c>
    </row>
    <row r="18">
      <c r="A18" s="24" t="s">
        <v>46</v>
      </c>
      <c r="B18" s="25"/>
      <c r="C18" s="30"/>
      <c r="E18" s="31" t="s">
        <v>24</v>
      </c>
      <c r="F18" s="32">
        <f>SUM(B29:B34)</f>
        <v>85</v>
      </c>
    </row>
    <row r="19">
      <c r="A19" s="24" t="s">
        <v>47</v>
      </c>
      <c r="B19" s="25">
        <v>5.0</v>
      </c>
      <c r="C19" s="24" t="s">
        <v>27</v>
      </c>
    </row>
    <row r="20">
      <c r="A20" s="24" t="s">
        <v>48</v>
      </c>
      <c r="B20" s="25">
        <v>6.6</v>
      </c>
      <c r="C20" s="24" t="s">
        <v>49</v>
      </c>
    </row>
    <row r="21">
      <c r="A21" s="24" t="s">
        <v>40</v>
      </c>
      <c r="B21" s="25">
        <v>10.0</v>
      </c>
      <c r="C21" s="24" t="s">
        <v>50</v>
      </c>
    </row>
    <row r="22">
      <c r="A22" s="30"/>
      <c r="B22" s="25"/>
      <c r="C22" s="30"/>
    </row>
    <row r="23">
      <c r="A23" s="26" t="s">
        <v>51</v>
      </c>
      <c r="B23" s="27"/>
      <c r="C23" s="33"/>
    </row>
    <row r="24">
      <c r="A24" s="26" t="s">
        <v>29</v>
      </c>
      <c r="B24" s="27"/>
      <c r="C24" s="33"/>
    </row>
    <row r="25">
      <c r="A25" s="33"/>
      <c r="B25" s="27"/>
      <c r="C25" s="33"/>
    </row>
    <row r="26">
      <c r="A26" s="28" t="s">
        <v>52</v>
      </c>
      <c r="B26" s="29">
        <v>20.0</v>
      </c>
      <c r="C26" s="28" t="s">
        <v>34</v>
      </c>
    </row>
    <row r="27">
      <c r="A27" s="28" t="s">
        <v>53</v>
      </c>
      <c r="B27" s="29">
        <v>50.0</v>
      </c>
      <c r="C27" s="28" t="s">
        <v>54</v>
      </c>
    </row>
    <row r="28">
      <c r="A28" s="34"/>
      <c r="B28" s="29"/>
      <c r="C28" s="34"/>
    </row>
    <row r="29">
      <c r="A29" s="31" t="s">
        <v>55</v>
      </c>
      <c r="B29" s="32">
        <v>20.0</v>
      </c>
      <c r="C29" s="31" t="s">
        <v>56</v>
      </c>
    </row>
    <row r="30">
      <c r="A30" s="31" t="s">
        <v>57</v>
      </c>
      <c r="B30" s="32">
        <v>10.0</v>
      </c>
      <c r="C30" s="31" t="s">
        <v>42</v>
      </c>
    </row>
    <row r="31">
      <c r="A31" s="31" t="s">
        <v>58</v>
      </c>
      <c r="B31" s="32">
        <v>5.0</v>
      </c>
      <c r="C31" s="31" t="s">
        <v>42</v>
      </c>
    </row>
    <row r="32">
      <c r="A32" s="31" t="s">
        <v>59</v>
      </c>
      <c r="B32" s="32">
        <v>10.0</v>
      </c>
      <c r="C32" s="31" t="s">
        <v>42</v>
      </c>
    </row>
    <row r="33">
      <c r="A33" s="31" t="s">
        <v>60</v>
      </c>
      <c r="B33" s="32">
        <v>30.0</v>
      </c>
      <c r="C33" s="31" t="s">
        <v>42</v>
      </c>
    </row>
    <row r="34">
      <c r="A34" s="31" t="s">
        <v>53</v>
      </c>
      <c r="B34" s="32">
        <v>10.0</v>
      </c>
      <c r="C34" s="31" t="s">
        <v>42</v>
      </c>
    </row>
  </sheetData>
  <autoFilter ref="$A$1:$A$998"/>
  <conditionalFormatting sqref="D13:D998">
    <cfRule type="notContainsBlanks" dxfId="0" priority="1">
      <formula>LEN(TRIM(D13))&gt;0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22.0"/>
    <col customWidth="1" min="3" max="3" width="38.75"/>
    <col customWidth="1" min="4" max="4" width="0.75"/>
    <col customWidth="1" min="5" max="5" width="21.5"/>
    <col customWidth="1" min="6" max="6" width="10.13"/>
    <col customWidth="1" min="7" max="7" width="7.88"/>
    <col customWidth="1" min="8" max="8" width="5.75"/>
    <col customWidth="1" min="9" max="9" width="0.88"/>
    <col customWidth="1" min="10" max="10" width="14.5"/>
    <col customWidth="1" min="11" max="11" width="8.13"/>
    <col customWidth="1" min="12" max="12" width="7.0"/>
    <col customWidth="1" min="13" max="13" width="5.63"/>
  </cols>
  <sheetData>
    <row r="1">
      <c r="A1" s="3" t="s">
        <v>2</v>
      </c>
      <c r="B1" s="3" t="s">
        <v>61</v>
      </c>
      <c r="E1" s="4" t="s">
        <v>3</v>
      </c>
      <c r="F1" s="5">
        <f>SUM(B3:B34)</f>
        <v>3800.8</v>
      </c>
    </row>
    <row r="2">
      <c r="A2" s="7" t="s">
        <v>4</v>
      </c>
      <c r="B2" s="7" t="s">
        <v>5</v>
      </c>
      <c r="C2" s="7" t="s">
        <v>6</v>
      </c>
      <c r="E2" s="8" t="s">
        <v>7</v>
      </c>
      <c r="F2" s="9"/>
      <c r="G2" s="9"/>
      <c r="H2" s="9"/>
      <c r="I2" s="9"/>
      <c r="J2" s="8" t="s">
        <v>8</v>
      </c>
    </row>
    <row r="3">
      <c r="A3" s="10" t="s">
        <v>26</v>
      </c>
      <c r="B3" s="11">
        <v>20.0</v>
      </c>
      <c r="C3" s="10" t="s">
        <v>27</v>
      </c>
      <c r="E3" s="4" t="s">
        <v>9</v>
      </c>
      <c r="F3" s="12">
        <v>230.0</v>
      </c>
      <c r="G3" s="4"/>
      <c r="J3" s="4" t="s">
        <v>9</v>
      </c>
      <c r="K3" s="12">
        <v>40.0</v>
      </c>
    </row>
    <row r="4">
      <c r="A4" s="10" t="s">
        <v>28</v>
      </c>
      <c r="B4" s="11">
        <v>42.0</v>
      </c>
      <c r="C4" s="10" t="s">
        <v>27</v>
      </c>
      <c r="E4" s="4" t="s">
        <v>10</v>
      </c>
      <c r="F4" s="12">
        <v>0.75</v>
      </c>
      <c r="G4" s="4" t="s">
        <v>11</v>
      </c>
      <c r="J4" s="4" t="s">
        <v>10</v>
      </c>
      <c r="K4" s="12">
        <v>1.0</v>
      </c>
      <c r="L4" s="4" t="s">
        <v>11</v>
      </c>
    </row>
    <row r="5">
      <c r="A5" s="10" t="s">
        <v>29</v>
      </c>
      <c r="B5" s="11">
        <v>5.0</v>
      </c>
      <c r="C5" s="16" t="s">
        <v>27</v>
      </c>
    </row>
    <row r="6">
      <c r="A6" s="10" t="s">
        <v>30</v>
      </c>
      <c r="B6" s="11">
        <v>40.0</v>
      </c>
      <c r="C6" s="10" t="s">
        <v>31</v>
      </c>
      <c r="E6" s="13" t="s">
        <v>12</v>
      </c>
      <c r="F6" s="14">
        <v>29.41</v>
      </c>
      <c r="G6" s="20">
        <f>F6*119%</f>
        <v>34.9979</v>
      </c>
      <c r="H6" s="13" t="s">
        <v>62</v>
      </c>
      <c r="I6" s="15"/>
      <c r="J6" s="13" t="s">
        <v>13</v>
      </c>
      <c r="K6" s="14">
        <v>34.45</v>
      </c>
      <c r="L6" s="20">
        <f>K6*119%</f>
        <v>40.9955</v>
      </c>
      <c r="M6" s="20" t="s">
        <v>62</v>
      </c>
    </row>
    <row r="7">
      <c r="A7" s="10" t="s">
        <v>32</v>
      </c>
      <c r="B7" s="11">
        <v>42.0</v>
      </c>
      <c r="C7" s="10" t="s">
        <v>63</v>
      </c>
      <c r="E7" s="15"/>
      <c r="F7" s="15"/>
      <c r="G7" s="15"/>
      <c r="H7" s="15"/>
      <c r="I7" s="15"/>
      <c r="J7" s="15"/>
      <c r="K7" s="19"/>
    </row>
    <row r="8">
      <c r="A8" s="10" t="s">
        <v>33</v>
      </c>
      <c r="B8" s="11">
        <v>10.0</v>
      </c>
      <c r="C8" s="10" t="s">
        <v>34</v>
      </c>
      <c r="E8" s="13" t="s">
        <v>64</v>
      </c>
      <c r="F8" s="20">
        <f>(F3*F6)+(K3*K6)-(F1)</f>
        <v>4341.5</v>
      </c>
      <c r="G8" s="15"/>
      <c r="H8" s="15"/>
      <c r="I8" s="15"/>
      <c r="J8" s="15"/>
      <c r="K8" s="15"/>
    </row>
    <row r="9">
      <c r="A9" s="10" t="s">
        <v>35</v>
      </c>
      <c r="B9" s="11">
        <v>4.2</v>
      </c>
      <c r="C9" s="16"/>
      <c r="E9" s="13" t="s">
        <v>16</v>
      </c>
      <c r="F9" s="21">
        <f>F8*12</f>
        <v>52098</v>
      </c>
      <c r="G9" s="15"/>
      <c r="H9" s="15"/>
      <c r="I9" s="15"/>
      <c r="J9" s="15"/>
      <c r="K9" s="15"/>
    </row>
    <row r="10">
      <c r="A10" s="10" t="s">
        <v>36</v>
      </c>
      <c r="B10" s="11">
        <v>52.0</v>
      </c>
      <c r="C10" s="10" t="s">
        <v>37</v>
      </c>
      <c r="E10" s="15"/>
      <c r="F10" s="15"/>
      <c r="G10" s="15"/>
      <c r="H10" s="15"/>
      <c r="I10" s="15"/>
      <c r="J10" s="15"/>
      <c r="K10" s="15"/>
    </row>
    <row r="11">
      <c r="A11" s="10" t="s">
        <v>38</v>
      </c>
      <c r="B11" s="11">
        <v>420.0</v>
      </c>
      <c r="C11" s="16"/>
      <c r="E11" s="13" t="s">
        <v>17</v>
      </c>
      <c r="F11" s="22">
        <f>F3*F4+K3-H11</f>
        <v>175.5</v>
      </c>
      <c r="G11" s="13" t="s">
        <v>65</v>
      </c>
      <c r="H11" s="12">
        <v>37.0</v>
      </c>
      <c r="I11" s="15"/>
      <c r="J11" s="15"/>
      <c r="K11" s="15"/>
    </row>
    <row r="12">
      <c r="A12" s="10" t="s">
        <v>39</v>
      </c>
      <c r="B12" s="11">
        <v>600.0</v>
      </c>
      <c r="C12" s="16" t="s">
        <v>66</v>
      </c>
      <c r="E12" s="13" t="s">
        <v>18</v>
      </c>
      <c r="F12" s="21">
        <f>F8/F11</f>
        <v>24.73789174</v>
      </c>
      <c r="G12" s="15"/>
      <c r="H12" s="15"/>
      <c r="I12" s="15"/>
      <c r="J12" s="15"/>
      <c r="K12" s="15"/>
    </row>
    <row r="13">
      <c r="A13" s="10" t="s">
        <v>40</v>
      </c>
      <c r="B13" s="11">
        <v>40.0</v>
      </c>
      <c r="C13" s="16"/>
      <c r="E13" s="23" t="s">
        <v>19</v>
      </c>
      <c r="F13" s="17">
        <f>(F8+F1)/(F11)</f>
        <v>46.39487179</v>
      </c>
    </row>
    <row r="14">
      <c r="A14" s="24" t="s">
        <v>41</v>
      </c>
      <c r="B14" s="25">
        <v>600.0</v>
      </c>
      <c r="C14" s="24" t="s">
        <v>67</v>
      </c>
      <c r="E14" s="10" t="s">
        <v>20</v>
      </c>
      <c r="F14" s="11">
        <f>SUM(B3:B13)</f>
        <v>1275.2</v>
      </c>
    </row>
    <row r="15">
      <c r="A15" s="24" t="s">
        <v>43</v>
      </c>
      <c r="B15" s="25">
        <v>90.0</v>
      </c>
      <c r="C15" s="24"/>
      <c r="E15" s="24" t="s">
        <v>21</v>
      </c>
      <c r="F15" s="25">
        <f>SUM(B14:B22)</f>
        <v>1130.6</v>
      </c>
    </row>
    <row r="16">
      <c r="A16" s="24" t="s">
        <v>44</v>
      </c>
      <c r="B16" s="25">
        <v>40.0</v>
      </c>
      <c r="C16" s="24"/>
      <c r="E16" s="26" t="s">
        <v>22</v>
      </c>
      <c r="F16" s="27">
        <f>SUM(B23:B25)</f>
        <v>795</v>
      </c>
    </row>
    <row r="17">
      <c r="A17" s="24" t="s">
        <v>45</v>
      </c>
      <c r="B17" s="25">
        <v>60.0</v>
      </c>
      <c r="C17" s="24"/>
      <c r="E17" s="28" t="s">
        <v>23</v>
      </c>
      <c r="F17" s="29">
        <f>SUM(B26:B28)</f>
        <v>150</v>
      </c>
    </row>
    <row r="18">
      <c r="A18" s="24" t="s">
        <v>46</v>
      </c>
      <c r="B18" s="25">
        <v>300.0</v>
      </c>
      <c r="C18" s="24" t="s">
        <v>68</v>
      </c>
      <c r="E18" s="31" t="s">
        <v>24</v>
      </c>
      <c r="F18" s="32">
        <f>SUM(B29:B34)</f>
        <v>450</v>
      </c>
    </row>
    <row r="19">
      <c r="A19" s="24" t="s">
        <v>47</v>
      </c>
      <c r="B19" s="25">
        <v>9.0</v>
      </c>
      <c r="C19" s="24" t="s">
        <v>27</v>
      </c>
    </row>
    <row r="20">
      <c r="A20" s="24" t="s">
        <v>48</v>
      </c>
      <c r="B20" s="25">
        <v>6.6</v>
      </c>
      <c r="C20" s="24" t="s">
        <v>49</v>
      </c>
    </row>
    <row r="21">
      <c r="A21" s="24" t="s">
        <v>40</v>
      </c>
      <c r="B21" s="25">
        <v>25.0</v>
      </c>
      <c r="C21" s="24" t="s">
        <v>50</v>
      </c>
    </row>
    <row r="22">
      <c r="A22" s="30"/>
      <c r="B22" s="25"/>
      <c r="C22" s="30"/>
    </row>
    <row r="23">
      <c r="A23" s="26" t="s">
        <v>51</v>
      </c>
      <c r="B23" s="27">
        <v>790.0</v>
      </c>
      <c r="C23" s="33" t="s">
        <v>69</v>
      </c>
    </row>
    <row r="24">
      <c r="A24" s="26" t="s">
        <v>29</v>
      </c>
      <c r="B24" s="27">
        <v>5.0</v>
      </c>
      <c r="C24" s="33" t="s">
        <v>27</v>
      </c>
    </row>
    <row r="25">
      <c r="A25" s="33"/>
      <c r="B25" s="27"/>
      <c r="C25" s="33"/>
    </row>
    <row r="26">
      <c r="A26" s="28" t="s">
        <v>52</v>
      </c>
      <c r="B26" s="29">
        <v>50.0</v>
      </c>
      <c r="C26" s="28" t="s">
        <v>34</v>
      </c>
    </row>
    <row r="27">
      <c r="A27" s="28" t="s">
        <v>53</v>
      </c>
      <c r="B27" s="29">
        <v>100.0</v>
      </c>
      <c r="C27" s="28" t="s">
        <v>54</v>
      </c>
    </row>
    <row r="28">
      <c r="A28" s="34"/>
      <c r="B28" s="29"/>
      <c r="C28" s="34"/>
    </row>
    <row r="29">
      <c r="A29" s="31" t="s">
        <v>55</v>
      </c>
      <c r="B29" s="32">
        <v>251.0</v>
      </c>
      <c r="C29" s="31" t="s">
        <v>70</v>
      </c>
    </row>
    <row r="30">
      <c r="A30" s="31" t="s">
        <v>57</v>
      </c>
      <c r="B30" s="32">
        <v>30.0</v>
      </c>
      <c r="C30" s="31" t="s">
        <v>27</v>
      </c>
    </row>
    <row r="31">
      <c r="A31" s="31" t="s">
        <v>58</v>
      </c>
      <c r="B31" s="32">
        <v>15.0</v>
      </c>
      <c r="C31" s="31" t="s">
        <v>27</v>
      </c>
    </row>
    <row r="32">
      <c r="A32" s="31" t="s">
        <v>59</v>
      </c>
      <c r="B32" s="32">
        <v>45.0</v>
      </c>
      <c r="C32" s="31" t="s">
        <v>27</v>
      </c>
    </row>
    <row r="33">
      <c r="A33" s="31" t="s">
        <v>60</v>
      </c>
      <c r="B33" s="32">
        <v>84.0</v>
      </c>
      <c r="C33" s="31" t="s">
        <v>34</v>
      </c>
    </row>
    <row r="34">
      <c r="A34" s="31" t="s">
        <v>53</v>
      </c>
      <c r="B34" s="32">
        <v>25.0</v>
      </c>
      <c r="C34" s="31" t="s">
        <v>34</v>
      </c>
    </row>
  </sheetData>
  <autoFilter ref="$A$1:$A$998"/>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0"/>
    <col customWidth="1" min="3" max="3" width="38.88"/>
    <col customWidth="1" min="4" max="4" width="0.75"/>
    <col customWidth="1" min="5" max="5" width="23.63"/>
    <col customWidth="1" min="6" max="6" width="10.13"/>
    <col customWidth="1" min="7" max="7" width="6.88"/>
    <col customWidth="1" min="8" max="8" width="14.5"/>
    <col customWidth="1" min="9" max="9" width="8.25"/>
    <col customWidth="1" min="10" max="10" width="6.88"/>
  </cols>
  <sheetData>
    <row r="1">
      <c r="A1" s="3" t="s">
        <v>2</v>
      </c>
      <c r="B1" s="3" t="s">
        <v>25</v>
      </c>
      <c r="E1" s="4" t="s">
        <v>3</v>
      </c>
      <c r="F1" s="5">
        <f>SUM(B3:B34)</f>
        <v>0</v>
      </c>
    </row>
    <row r="2">
      <c r="A2" s="7" t="s">
        <v>4</v>
      </c>
      <c r="B2" s="7" t="s">
        <v>5</v>
      </c>
      <c r="C2" s="7" t="s">
        <v>6</v>
      </c>
      <c r="E2" s="8" t="s">
        <v>7</v>
      </c>
      <c r="F2" s="9"/>
      <c r="G2" s="9"/>
      <c r="H2" s="8" t="s">
        <v>8</v>
      </c>
    </row>
    <row r="3">
      <c r="A3" s="10"/>
      <c r="B3" s="11"/>
      <c r="C3" s="10"/>
      <c r="E3" s="4" t="s">
        <v>9</v>
      </c>
      <c r="F3" s="12"/>
      <c r="G3" s="4"/>
      <c r="H3" s="4" t="s">
        <v>9</v>
      </c>
      <c r="I3" s="12"/>
    </row>
    <row r="4">
      <c r="A4" s="10"/>
      <c r="B4" s="11"/>
      <c r="C4" s="10"/>
      <c r="E4" s="4" t="s">
        <v>10</v>
      </c>
      <c r="F4" s="12"/>
      <c r="G4" s="4" t="s">
        <v>11</v>
      </c>
      <c r="H4" s="4" t="s">
        <v>10</v>
      </c>
      <c r="I4" s="12"/>
      <c r="J4" s="4" t="s">
        <v>11</v>
      </c>
    </row>
    <row r="5">
      <c r="A5" s="10"/>
      <c r="B5" s="11"/>
      <c r="C5" s="16"/>
    </row>
    <row r="6">
      <c r="A6" s="10"/>
      <c r="B6" s="11"/>
      <c r="C6" s="10"/>
      <c r="E6" s="13" t="s">
        <v>12</v>
      </c>
      <c r="F6" s="14"/>
      <c r="G6" s="15"/>
      <c r="H6" s="13" t="s">
        <v>13</v>
      </c>
      <c r="I6" s="14"/>
    </row>
    <row r="7">
      <c r="A7" s="10"/>
      <c r="B7" s="11"/>
      <c r="C7" s="16"/>
      <c r="E7" s="13" t="s">
        <v>14</v>
      </c>
      <c r="F7" s="17">
        <f>((F3*F6)+(I3*I6))*12</f>
        <v>0</v>
      </c>
      <c r="G7" s="18" t="str">
        <f>IF((F7&lt;25000), "JA", "NEIN")</f>
        <v>JA</v>
      </c>
      <c r="H7" s="15"/>
      <c r="I7" s="19"/>
    </row>
    <row r="8">
      <c r="A8" s="10"/>
      <c r="B8" s="11"/>
      <c r="C8" s="10"/>
      <c r="E8" s="13" t="s">
        <v>15</v>
      </c>
      <c r="F8" s="20">
        <f>(F3*F6)+(I3*I6)-(F1)</f>
        <v>0</v>
      </c>
      <c r="G8" s="15"/>
      <c r="H8" s="15"/>
      <c r="I8" s="15"/>
    </row>
    <row r="9">
      <c r="A9" s="10"/>
      <c r="B9" s="11"/>
      <c r="C9" s="16"/>
      <c r="E9" s="13" t="s">
        <v>16</v>
      </c>
      <c r="F9" s="21">
        <f>F8*12</f>
        <v>0</v>
      </c>
      <c r="G9" s="15"/>
      <c r="H9" s="15"/>
      <c r="I9" s="15"/>
    </row>
    <row r="10">
      <c r="A10" s="10"/>
      <c r="B10" s="11"/>
      <c r="C10" s="10"/>
      <c r="H10" s="15"/>
      <c r="I10" s="15"/>
    </row>
    <row r="11">
      <c r="A11" s="10"/>
      <c r="B11" s="11"/>
      <c r="C11" s="16"/>
      <c r="E11" s="13" t="s">
        <v>17</v>
      </c>
      <c r="F11" s="22">
        <f>(F3*F4)+I3</f>
        <v>0</v>
      </c>
      <c r="G11" s="15"/>
      <c r="H11" s="15"/>
      <c r="I11" s="15"/>
    </row>
    <row r="12">
      <c r="A12" s="10"/>
      <c r="B12" s="11"/>
      <c r="C12" s="16"/>
      <c r="E12" s="13" t="s">
        <v>18</v>
      </c>
      <c r="F12" s="22" t="str">
        <f>F8/F11</f>
        <v>#DIV/0!</v>
      </c>
      <c r="G12" s="15"/>
      <c r="H12" s="15"/>
      <c r="I12" s="15"/>
    </row>
    <row r="13">
      <c r="A13" s="10"/>
      <c r="B13" s="11"/>
      <c r="C13" s="16"/>
      <c r="E13" s="23" t="s">
        <v>19</v>
      </c>
      <c r="F13" s="35" t="str">
        <f>F7/12/(F11)</f>
        <v>#DIV/0!</v>
      </c>
    </row>
    <row r="14">
      <c r="A14" s="24"/>
      <c r="B14" s="25"/>
      <c r="C14" s="24"/>
      <c r="E14" s="10" t="s">
        <v>20</v>
      </c>
      <c r="F14" s="11">
        <f>SUM(B3:B13)</f>
        <v>0</v>
      </c>
    </row>
    <row r="15">
      <c r="A15" s="24"/>
      <c r="B15" s="25"/>
      <c r="C15" s="24"/>
      <c r="E15" s="24" t="s">
        <v>21</v>
      </c>
      <c r="F15" s="25">
        <f>SUM(B14:B22)</f>
        <v>0</v>
      </c>
    </row>
    <row r="16">
      <c r="A16" s="24"/>
      <c r="B16" s="25"/>
      <c r="C16" s="24"/>
      <c r="E16" s="26" t="s">
        <v>22</v>
      </c>
      <c r="F16" s="27">
        <f>SUM(B23:B25)</f>
        <v>0</v>
      </c>
    </row>
    <row r="17">
      <c r="A17" s="24"/>
      <c r="B17" s="25"/>
      <c r="C17" s="24"/>
      <c r="E17" s="28" t="s">
        <v>23</v>
      </c>
      <c r="F17" s="29">
        <f>SUM(B26:B28)</f>
        <v>0</v>
      </c>
    </row>
    <row r="18">
      <c r="A18" s="24"/>
      <c r="B18" s="25"/>
      <c r="C18" s="30"/>
      <c r="E18" s="31" t="s">
        <v>24</v>
      </c>
      <c r="F18" s="32">
        <f>SUM(B29:B34)</f>
        <v>0</v>
      </c>
    </row>
    <row r="19">
      <c r="A19" s="24"/>
      <c r="B19" s="25"/>
      <c r="C19" s="24"/>
    </row>
    <row r="20">
      <c r="A20" s="24"/>
      <c r="B20" s="25"/>
      <c r="C20" s="24"/>
    </row>
    <row r="21">
      <c r="A21" s="24"/>
      <c r="B21" s="25"/>
      <c r="C21" s="24"/>
    </row>
    <row r="22">
      <c r="A22" s="30"/>
      <c r="B22" s="25"/>
      <c r="C22" s="30"/>
    </row>
    <row r="23">
      <c r="A23" s="26"/>
      <c r="B23" s="27"/>
      <c r="C23" s="33"/>
    </row>
    <row r="24">
      <c r="A24" s="26"/>
      <c r="B24" s="27"/>
      <c r="C24" s="33"/>
    </row>
    <row r="25">
      <c r="A25" s="33"/>
      <c r="B25" s="27"/>
      <c r="C25" s="33"/>
    </row>
    <row r="26">
      <c r="A26" s="28"/>
      <c r="B26" s="29"/>
      <c r="C26" s="28"/>
    </row>
    <row r="27">
      <c r="A27" s="28"/>
      <c r="B27" s="29"/>
      <c r="C27" s="28"/>
    </row>
    <row r="28">
      <c r="A28" s="34"/>
      <c r="B28" s="29"/>
      <c r="C28" s="34"/>
    </row>
    <row r="29">
      <c r="A29" s="31"/>
      <c r="B29" s="32"/>
      <c r="C29" s="31"/>
    </row>
    <row r="30">
      <c r="A30" s="31"/>
      <c r="B30" s="32"/>
      <c r="C30" s="31"/>
    </row>
    <row r="31">
      <c r="A31" s="31"/>
      <c r="B31" s="32"/>
      <c r="C31" s="31"/>
    </row>
    <row r="32">
      <c r="A32" s="31"/>
      <c r="B32" s="32"/>
      <c r="C32" s="31"/>
    </row>
    <row r="33">
      <c r="A33" s="31"/>
      <c r="B33" s="32"/>
      <c r="C33" s="31"/>
    </row>
    <row r="34">
      <c r="A34" s="31"/>
      <c r="B34" s="32"/>
      <c r="C34" s="31"/>
    </row>
  </sheetData>
  <autoFilter ref="$A$1:$A$998"/>
  <conditionalFormatting sqref="D13:D998">
    <cfRule type="notContainsBlanks" dxfId="0" priority="1">
      <formula>LEN(TRIM(D13))&gt;0</formula>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22.0"/>
    <col customWidth="1" min="3" max="3" width="38.75"/>
    <col customWidth="1" min="4" max="4" width="0.75"/>
    <col customWidth="1" min="5" max="5" width="21.5"/>
    <col customWidth="1" min="6" max="6" width="10.13"/>
    <col customWidth="1" min="7" max="7" width="7.88"/>
    <col customWidth="1" min="8" max="8" width="5.75"/>
    <col customWidth="1" min="9" max="9" width="0.88"/>
    <col customWidth="1" min="10" max="10" width="14.5"/>
    <col customWidth="1" min="11" max="11" width="8.13"/>
    <col customWidth="1" min="12" max="12" width="7.0"/>
    <col customWidth="1" min="13" max="13" width="5.63"/>
  </cols>
  <sheetData>
    <row r="1">
      <c r="A1" s="3" t="s">
        <v>2</v>
      </c>
      <c r="B1" s="3" t="s">
        <v>61</v>
      </c>
      <c r="E1" s="4" t="s">
        <v>3</v>
      </c>
      <c r="F1" s="5">
        <f>SUM(B3:B34)</f>
        <v>0</v>
      </c>
    </row>
    <row r="2">
      <c r="A2" s="7" t="s">
        <v>4</v>
      </c>
      <c r="B2" s="7" t="s">
        <v>5</v>
      </c>
      <c r="C2" s="7" t="s">
        <v>6</v>
      </c>
      <c r="E2" s="8" t="s">
        <v>7</v>
      </c>
      <c r="F2" s="9"/>
      <c r="G2" s="9"/>
      <c r="H2" s="9"/>
      <c r="I2" s="9"/>
      <c r="J2" s="8" t="s">
        <v>8</v>
      </c>
    </row>
    <row r="3">
      <c r="A3" s="10"/>
      <c r="B3" s="11"/>
      <c r="C3" s="10"/>
      <c r="E3" s="4" t="s">
        <v>9</v>
      </c>
      <c r="F3" s="12"/>
      <c r="G3" s="4"/>
      <c r="J3" s="4" t="s">
        <v>9</v>
      </c>
      <c r="K3" s="12"/>
    </row>
    <row r="4">
      <c r="A4" s="10"/>
      <c r="B4" s="11"/>
      <c r="C4" s="10"/>
      <c r="E4" s="4" t="s">
        <v>10</v>
      </c>
      <c r="F4" s="12"/>
      <c r="G4" s="4" t="s">
        <v>11</v>
      </c>
      <c r="J4" s="4" t="s">
        <v>10</v>
      </c>
      <c r="K4" s="12"/>
      <c r="L4" s="4" t="s">
        <v>11</v>
      </c>
    </row>
    <row r="5">
      <c r="A5" s="10"/>
      <c r="B5" s="11"/>
      <c r="C5" s="16"/>
    </row>
    <row r="6">
      <c r="A6" s="10"/>
      <c r="B6" s="11"/>
      <c r="C6" s="10"/>
      <c r="E6" s="13" t="s">
        <v>12</v>
      </c>
      <c r="F6" s="14"/>
      <c r="G6" s="20">
        <f>F6*119%</f>
        <v>0</v>
      </c>
      <c r="H6" s="13" t="s">
        <v>62</v>
      </c>
      <c r="I6" s="15"/>
      <c r="J6" s="13" t="s">
        <v>13</v>
      </c>
      <c r="K6" s="14"/>
      <c r="L6" s="20">
        <f>K6*119%</f>
        <v>0</v>
      </c>
      <c r="M6" s="20" t="s">
        <v>62</v>
      </c>
    </row>
    <row r="7">
      <c r="A7" s="10"/>
      <c r="B7" s="11"/>
      <c r="C7" s="10"/>
      <c r="E7" s="15"/>
      <c r="F7" s="15"/>
      <c r="G7" s="15"/>
      <c r="H7" s="15"/>
      <c r="I7" s="15"/>
      <c r="J7" s="15"/>
      <c r="K7" s="19"/>
    </row>
    <row r="8">
      <c r="A8" s="10"/>
      <c r="B8" s="11"/>
      <c r="C8" s="10"/>
      <c r="E8" s="13" t="s">
        <v>64</v>
      </c>
      <c r="F8" s="20">
        <f>(F3*F6)+(K3*K6)-(F1)</f>
        <v>0</v>
      </c>
      <c r="G8" s="15"/>
      <c r="H8" s="15"/>
      <c r="I8" s="15"/>
      <c r="J8" s="15"/>
      <c r="K8" s="15"/>
    </row>
    <row r="9">
      <c r="A9" s="10"/>
      <c r="B9" s="11"/>
      <c r="C9" s="16"/>
      <c r="E9" s="13" t="s">
        <v>16</v>
      </c>
      <c r="F9" s="21">
        <f>F8*12</f>
        <v>0</v>
      </c>
      <c r="G9" s="15"/>
      <c r="H9" s="15"/>
      <c r="I9" s="15"/>
      <c r="J9" s="15"/>
      <c r="K9" s="15"/>
    </row>
    <row r="10">
      <c r="A10" s="10"/>
      <c r="B10" s="11"/>
      <c r="C10" s="10"/>
      <c r="E10" s="15"/>
      <c r="F10" s="15"/>
      <c r="G10" s="15"/>
      <c r="H10" s="15"/>
      <c r="I10" s="15"/>
      <c r="J10" s="15"/>
      <c r="K10" s="15"/>
    </row>
    <row r="11">
      <c r="A11" s="10"/>
      <c r="B11" s="11"/>
      <c r="C11" s="16"/>
      <c r="E11" s="13" t="s">
        <v>17</v>
      </c>
      <c r="F11" s="22">
        <f>F3*F4+K3-H11</f>
        <v>0</v>
      </c>
      <c r="G11" s="13" t="s">
        <v>65</v>
      </c>
      <c r="H11" s="12">
        <v>0.0</v>
      </c>
      <c r="I11" s="15"/>
      <c r="J11" s="15"/>
      <c r="K11" s="15"/>
    </row>
    <row r="12">
      <c r="A12" s="10"/>
      <c r="B12" s="11"/>
      <c r="C12" s="16"/>
      <c r="E12" s="13" t="s">
        <v>18</v>
      </c>
      <c r="F12" s="21" t="str">
        <f>F8/F11</f>
        <v>#DIV/0!</v>
      </c>
      <c r="G12" s="15"/>
      <c r="H12" s="15"/>
      <c r="I12" s="15"/>
      <c r="J12" s="15"/>
      <c r="K12" s="15"/>
    </row>
    <row r="13">
      <c r="A13" s="10"/>
      <c r="B13" s="11"/>
      <c r="C13" s="16"/>
      <c r="E13" s="23" t="s">
        <v>19</v>
      </c>
      <c r="F13" s="35" t="str">
        <f>(F8+F1)/(F11)</f>
        <v>#DIV/0!</v>
      </c>
    </row>
    <row r="14">
      <c r="A14" s="24"/>
      <c r="B14" s="25"/>
      <c r="C14" s="24"/>
      <c r="E14" s="10" t="s">
        <v>20</v>
      </c>
      <c r="F14" s="11">
        <f>SUM(B3:B13)</f>
        <v>0</v>
      </c>
    </row>
    <row r="15">
      <c r="A15" s="24"/>
      <c r="B15" s="25"/>
      <c r="C15" s="24"/>
      <c r="E15" s="24" t="s">
        <v>21</v>
      </c>
      <c r="F15" s="25">
        <f>SUM(B14:B22)</f>
        <v>0</v>
      </c>
    </row>
    <row r="16">
      <c r="A16" s="24"/>
      <c r="B16" s="25"/>
      <c r="C16" s="24"/>
      <c r="E16" s="26" t="s">
        <v>22</v>
      </c>
      <c r="F16" s="27">
        <f>SUM(B23:B25)</f>
        <v>0</v>
      </c>
    </row>
    <row r="17">
      <c r="A17" s="24"/>
      <c r="B17" s="25"/>
      <c r="C17" s="24"/>
      <c r="E17" s="28" t="s">
        <v>23</v>
      </c>
      <c r="F17" s="29">
        <f>SUM(B26:B28)</f>
        <v>0</v>
      </c>
    </row>
    <row r="18">
      <c r="A18" s="24"/>
      <c r="B18" s="25"/>
      <c r="C18" s="24"/>
      <c r="E18" s="31" t="s">
        <v>24</v>
      </c>
      <c r="F18" s="32">
        <f>SUM(B29:B34)</f>
        <v>0</v>
      </c>
    </row>
    <row r="19">
      <c r="A19" s="24"/>
      <c r="B19" s="25"/>
      <c r="C19" s="24"/>
    </row>
    <row r="20">
      <c r="A20" s="24"/>
      <c r="B20" s="25"/>
      <c r="C20" s="24"/>
    </row>
    <row r="21">
      <c r="A21" s="24"/>
      <c r="B21" s="25"/>
      <c r="C21" s="24"/>
    </row>
    <row r="22">
      <c r="A22" s="30"/>
      <c r="B22" s="25"/>
      <c r="C22" s="30"/>
    </row>
    <row r="23">
      <c r="A23" s="26"/>
      <c r="B23" s="27"/>
      <c r="C23" s="33"/>
    </row>
    <row r="24">
      <c r="A24" s="26"/>
      <c r="B24" s="27"/>
      <c r="C24" s="33"/>
    </row>
    <row r="25">
      <c r="A25" s="33"/>
      <c r="B25" s="27"/>
      <c r="C25" s="33"/>
    </row>
    <row r="26">
      <c r="A26" s="28"/>
      <c r="B26" s="29"/>
      <c r="C26" s="28"/>
    </row>
    <row r="27">
      <c r="A27" s="28"/>
      <c r="B27" s="29"/>
      <c r="C27" s="28"/>
    </row>
    <row r="28">
      <c r="A28" s="34"/>
      <c r="B28" s="29"/>
      <c r="C28" s="34"/>
    </row>
    <row r="29">
      <c r="A29" s="31"/>
      <c r="B29" s="32"/>
      <c r="C29" s="31"/>
    </row>
    <row r="30">
      <c r="A30" s="31"/>
      <c r="B30" s="32"/>
      <c r="C30" s="31"/>
    </row>
    <row r="31">
      <c r="A31" s="31"/>
      <c r="B31" s="32"/>
      <c r="C31" s="31"/>
    </row>
    <row r="32">
      <c r="A32" s="31"/>
      <c r="B32" s="32"/>
      <c r="C32" s="31"/>
    </row>
    <row r="33">
      <c r="A33" s="31"/>
      <c r="B33" s="32"/>
      <c r="C33" s="31"/>
    </row>
    <row r="34">
      <c r="A34" s="31"/>
      <c r="B34" s="32"/>
      <c r="C34" s="31"/>
    </row>
  </sheetData>
  <autoFilter ref="$A$1:$A$998"/>
  <printOptions gridLines="1" horizontalCentered="1"/>
  <pageMargins bottom="0.75" footer="0.0" header="0.0" left="0.7" right="0.7" top="0.75"/>
  <pageSetup fitToHeight="0" paperSize="9" cellComments="atEnd" orientation="landscape" pageOrder="overThenDown"/>
  <drawing r:id="rId1"/>
</worksheet>
</file>